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77-2024 Hřiště Ostrava Jih\"/>
    </mc:Choice>
  </mc:AlternateContent>
  <xr:revisionPtr revIDLastSave="0" documentId="8_{581F906C-8B6A-467D-9377-A73DA1C08FF8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Pol'!$A$1:$Y$97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I51" i="1"/>
  <c r="I50" i="1"/>
  <c r="I49" i="1"/>
  <c r="G41" i="1"/>
  <c r="F41" i="1"/>
  <c r="G40" i="1"/>
  <c r="F40" i="1"/>
  <c r="G39" i="1"/>
  <c r="F39" i="1"/>
  <c r="G87" i="12"/>
  <c r="BA75" i="12"/>
  <c r="BA72" i="12"/>
  <c r="BA65" i="12"/>
  <c r="BA58" i="12"/>
  <c r="BA51" i="12"/>
  <c r="BA44" i="12"/>
  <c r="G8" i="12"/>
  <c r="G9" i="12"/>
  <c r="I9" i="12"/>
  <c r="I8" i="12" s="1"/>
  <c r="K9" i="12"/>
  <c r="K8" i="12" s="1"/>
  <c r="M9" i="12"/>
  <c r="M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22" i="12"/>
  <c r="I22" i="12"/>
  <c r="K22" i="12"/>
  <c r="M22" i="12"/>
  <c r="O22" i="12"/>
  <c r="O8" i="12" s="1"/>
  <c r="Q22" i="12"/>
  <c r="V22" i="12"/>
  <c r="G27" i="12"/>
  <c r="I27" i="12"/>
  <c r="K27" i="12"/>
  <c r="M27" i="12"/>
  <c r="O27" i="12"/>
  <c r="Q27" i="12"/>
  <c r="V27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8" i="12"/>
  <c r="M38" i="12" s="1"/>
  <c r="I38" i="12"/>
  <c r="K38" i="12"/>
  <c r="O38" i="12"/>
  <c r="Q38" i="12"/>
  <c r="V38" i="12"/>
  <c r="G40" i="12"/>
  <c r="G41" i="12"/>
  <c r="M41" i="12" s="1"/>
  <c r="I41" i="12"/>
  <c r="I40" i="12" s="1"/>
  <c r="K41" i="12"/>
  <c r="K40" i="12" s="1"/>
  <c r="O41" i="12"/>
  <c r="O40" i="12" s="1"/>
  <c r="Q41" i="12"/>
  <c r="Q40" i="12" s="1"/>
  <c r="V41" i="12"/>
  <c r="G48" i="12"/>
  <c r="I48" i="12"/>
  <c r="K48" i="12"/>
  <c r="M48" i="12"/>
  <c r="O48" i="12"/>
  <c r="Q48" i="12"/>
  <c r="V48" i="12"/>
  <c r="V40" i="12" s="1"/>
  <c r="G55" i="12"/>
  <c r="I55" i="12"/>
  <c r="K55" i="12"/>
  <c r="M55" i="12"/>
  <c r="O55" i="12"/>
  <c r="Q55" i="12"/>
  <c r="V55" i="12"/>
  <c r="G62" i="12"/>
  <c r="I62" i="12"/>
  <c r="K62" i="12"/>
  <c r="M62" i="12"/>
  <c r="O62" i="12"/>
  <c r="Q62" i="12"/>
  <c r="V62" i="12"/>
  <c r="G69" i="12"/>
  <c r="M69" i="12" s="1"/>
  <c r="I69" i="12"/>
  <c r="K69" i="12"/>
  <c r="O69" i="12"/>
  <c r="Q69" i="12"/>
  <c r="V69" i="12"/>
  <c r="G76" i="12"/>
  <c r="I76" i="12"/>
  <c r="K76" i="12"/>
  <c r="Q76" i="12"/>
  <c r="V76" i="12"/>
  <c r="G77" i="12"/>
  <c r="I77" i="12"/>
  <c r="K77" i="12"/>
  <c r="M77" i="12"/>
  <c r="M76" i="12" s="1"/>
  <c r="O77" i="12"/>
  <c r="O76" i="12" s="1"/>
  <c r="Q77" i="12"/>
  <c r="V77" i="12"/>
  <c r="G78" i="12"/>
  <c r="M78" i="12"/>
  <c r="O78" i="12"/>
  <c r="G79" i="12"/>
  <c r="I79" i="12"/>
  <c r="I78" i="12" s="1"/>
  <c r="K79" i="12"/>
  <c r="K78" i="12" s="1"/>
  <c r="M79" i="12"/>
  <c r="O79" i="12"/>
  <c r="Q79" i="12"/>
  <c r="Q78" i="12" s="1"/>
  <c r="V79" i="12"/>
  <c r="V78" i="12" s="1"/>
  <c r="AE87" i="12"/>
  <c r="AF87" i="12"/>
  <c r="I20" i="1"/>
  <c r="I19" i="1"/>
  <c r="I18" i="1"/>
  <c r="I17" i="1"/>
  <c r="I16" i="1"/>
  <c r="I53" i="1"/>
  <c r="J52" i="1" s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49" i="1" l="1"/>
  <c r="J50" i="1"/>
  <c r="J51" i="1"/>
  <c r="J53" i="1"/>
  <c r="A26" i="1"/>
  <c r="G26" i="1"/>
  <c r="A23" i="1"/>
  <c r="G28" i="1"/>
  <c r="M40" i="12"/>
  <c r="I21" i="1"/>
  <c r="J39" i="1"/>
  <c r="J42" i="1" s="1"/>
  <c r="J41" i="1"/>
  <c r="J40" i="1"/>
  <c r="H42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BB2BA8BA-3BCE-47EF-8670-1D60A6F9984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30C7C71-61A7-4F85-A14C-2697ADBCA49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<sst xmlns="http://schemas.openxmlformats.org/spreadsheetml/2006/main" count="402" uniqueCount="172">
  <si>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</si>
  <si>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</si>
  <si>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</si>
  <si>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</si>
  <si>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</si>
  <si>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</si>
  <si>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</si>
  <si>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</si>
  <si>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</si>
  <si>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</si>
  <si>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</si>
  <si>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</si>
  <si>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</si>
  <si>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</si>
  <si>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</si>
  <si>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</si>
  <si>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</si>
  <si>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</si>
  <si>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</si>
  <si>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</si>
  <si>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</si>
  <si>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</si>
  <si>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</si>
  <si>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</si>
  <si>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</si>
  <si>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</si>
  <si>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</si>
  <si>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</si>
  <si>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</si>
  <si>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</si>
  <si>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</si>
  <si>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</si>
  <si>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</si>
  <si>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</si>
  <si>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</si>
  <si>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</si>
  <si>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</si>
  <si>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</si>
  <si>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</si>
  <si>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</si>
  <si>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</si>
  <si>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</si>
  <si>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</si>
  <si>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</si>
  <si>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</si>
  <si>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</si>
  <si>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Objekt:</t>
  </si>
  <si>
    <t>Rozpočet:</t>
  </si>
  <si>
    <t>W77-2024</t>
  </si>
  <si>
    <t>"3Hřiště V 1" na ul. Lumírova, k.ú. Výškovice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</si>
  <si>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</si>
  <si>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</si>
  <si>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</si>
  <si>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</si>
  <si>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</si>
  <si>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</si>
  <si>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</si>
  <si>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38-1</t>
  </si>
  <si>
    <t>Herní prvky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</si>
  <si>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</si>
  <si>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</si>
  <si>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</si>
  <si>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</si>
  <si>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</si>
  <si>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</si>
  <si>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</si>
  <si>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</si>
  <si>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</si>
  <si>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</si>
  <si>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</si>
  <si>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</si>
  <si>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</si>
  <si>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</si>
  <si>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</si>
  <si>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</si>
  <si>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</si>
  <si>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</si>
  <si>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</si>
  <si>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</si>
  <si>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</si>
  <si>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</si>
  <si>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</si>
  <si>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</si>
  <si>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</si>
  <si>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</si>
  <si>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</si>
  <si>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</si>
  <si>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</si>
  <si>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</si>
  <si>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121101100R00</t>
  </si>
  <si>
    <t>Sejmutí ornice, pl. do 400 m2, přemístění do 50 m</t>
  </si>
  <si>
    <t>m3</t>
  </si>
  <si>
    <t>RTS 24/ II</t>
  </si>
  <si>
    <t>Práce</t>
  </si>
  <si>
    <t>Běžná</t>
  </si>
  <si>
    <t>POL1_</t>
  </si>
  <si>
    <t>81*0,15</t>
  </si>
  <si>
    <t>VV</t>
  </si>
  <si>
    <t>162201102R00</t>
  </si>
  <si>
    <t>Vodorovné přemístění ornice do 50 m</t>
  </si>
  <si>
    <t>z meziskládky : 81*0,15</t>
  </si>
  <si>
    <t>167101101R00</t>
  </si>
  <si>
    <t>Nakládání ornice v množství do 100 m3</t>
  </si>
  <si>
    <t>171201201R00</t>
  </si>
  <si>
    <t>Uložení ornice na meziskládku</t>
  </si>
  <si>
    <t>181301101R00</t>
  </si>
  <si>
    <t>Rozprostření ornice, rovina, tl. do 10 cm do 500m2</t>
  </si>
  <si>
    <t>m2</t>
  </si>
  <si>
    <t>Prvky 1 : 26</t>
  </si>
  <si>
    <t>Prvky 2 : 33</t>
  </si>
  <si>
    <t>Prvky 3 : 15</t>
  </si>
  <si>
    <t>Prvky 4 : 7</t>
  </si>
  <si>
    <t>181301102R00</t>
  </si>
  <si>
    <t>Rozprostření ornice, rovina, tl. 10-15 cm,do 500m2</t>
  </si>
  <si>
    <t>182001111R00</t>
  </si>
  <si>
    <t>Plošná úprava terénu, nerovnosti do 10 cm v rovině</t>
  </si>
  <si>
    <t>1-001.RXX</t>
  </si>
  <si>
    <t>Vyčištění prostoru před rozprostřením ornice od kamení, suti aj..., srovnání vč. odvozu suti a skládkovné</t>
  </si>
  <si>
    <t>Vlastní</t>
  </si>
  <si>
    <t>Indiv</t>
  </si>
  <si>
    <t>180400020RA0</t>
  </si>
  <si>
    <t>Založení trávníku parkového v rovině s dodáním osiva</t>
  </si>
  <si>
    <t>Součtová</t>
  </si>
  <si>
    <t>Agregovaná položka</t>
  </si>
  <si>
    <t>POL2_</t>
  </si>
  <si>
    <t>5832012R</t>
  </si>
  <si>
    <t>Zemina zahradní</t>
  </si>
  <si>
    <t>t</t>
  </si>
  <si>
    <t>SPCM</t>
  </si>
  <si>
    <t>Specifikace</t>
  </si>
  <si>
    <t>POL3_</t>
  </si>
  <si>
    <t>81*0,05*1,7*1,1</t>
  </si>
  <si>
    <t>38-1-001.RXX</t>
  </si>
  <si>
    <t>D+M prvek 1 - konstrukce prolézacích rámů, 3x balanční příčky, 1x šplhací tyč, 1x oporné lano</t>
  </si>
  <si>
    <t>kus</t>
  </si>
  <si>
    <t>Komplet ní provedení a dodávka dle PD.</t>
  </si>
  <si>
    <t>POP</t>
  </si>
  <si>
    <t/>
  </si>
  <si>
    <t>Cena zahrnuje provedení spodní stavby (zemní práce vč. odvozu a poplatku za skládku, základové konstrukce, kotvení), dodávku a montáž prvku, dopravu.</t>
  </si>
  <si>
    <t>rozměr: 3,3x2,7x2,6 m</t>
  </si>
  <si>
    <t>materiál a povrchová úprava: viz samostatný popis v TZ.</t>
  </si>
  <si>
    <t>38-1-002.RXX</t>
  </si>
  <si>
    <t>D+M prvek 2 - konstrukce prolézacích věží,1x skluzavka, 3x lanový žebřík, 2x podesta, 7x zábradlí,  3x bariéra, 3x nakloněná prolézací tyč, 2x žebřík</t>
  </si>
  <si>
    <t>rozměr: 4,7x2,3x2,3 m</t>
  </si>
  <si>
    <t>38-1-003.RXX</t>
  </si>
  <si>
    <t>D+M prvek 3 - 1x zavěšená skupinová houpačka, 2x dřevěná stojka, 1x kovová oporná tyč</t>
  </si>
  <si>
    <t>rozměr: 4,7x1,2x2,7 m</t>
  </si>
  <si>
    <t>38-1-004.RXX</t>
  </si>
  <si>
    <t>D+M prvek 4 - 2x pružina, 1x sedák, 2x železné madlo</t>
  </si>
  <si>
    <t>rozměr: 1,5x0,4x0,9 m</t>
  </si>
  <si>
    <t>38-1-005.RXX</t>
  </si>
  <si>
    <t>D+M informační tabule</t>
  </si>
  <si>
    <t>materiál: sloupky z žárově pozinkovaného jeklu, podklad z hliníkové sendvičové desky, potisk na samolepící folii s UV ochranou, kotvení k betonovým patkám 250/250/800 mm.</t>
  </si>
  <si>
    <t>VN001</t>
  </si>
  <si>
    <t>Ochrana dřevin v dotčené ploše vč. staveniště po celou dobu výstavby v souladu s ČSN 83 9061</t>
  </si>
  <si>
    <t>soub</t>
  </si>
  <si>
    <t>VRN</t>
  </si>
  <si>
    <t>POL99_8</t>
  </si>
  <si>
    <t>005121 R</t>
  </si>
  <si>
    <t>Soubor</t>
  </si>
  <si>
    <t>POL99_2</t>
  </si>
  <si>
    <t>- zařízení staveniště</t>
  </si>
  <si>
    <t>- kompletční a koordinační činnost</t>
  </si>
  <si>
    <t>- zkoušky a revize</t>
  </si>
  <si>
    <t>- zabezpečení staveniště</t>
  </si>
  <si>
    <t>- úklid</t>
  </si>
  <si>
    <t>- vytýčení a ochrana inženýrských sítí</t>
  </si>
  <si>
    <t>SUM</t>
  </si>
  <si>
    <t>Poznámky uchazeče k zadání</t>
  </si>
  <si>
    <t>POPUZIV</t>
  </si>
  <si>
    <t>rozměr: 93x9x180 cm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</si>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</sst>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3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3">
      <c r="A4" s="111">
        <v>4244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SUMIF(F49:F52,A16,I49:I52)+SUMIF(F49:F52,"PSU",I49:I52)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SUMIF(F49:F52,A17,I49:I52)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SUMIF(F49:F52,A18,I49:I52)</f>
        <v>0</v>
      </c>
      <c r="J18" s="85"/>
    </row>
    <row r="19" spans="1:10" ht="23.25" customHeight="1" x14ac:dyDescent="0.3">
      <c r="A19" s="196" t="s">
        <v>59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SUMIF(F49:F52,A19,I49:I52)</f>
        <v>0</v>
      </c>
      <c r="J19" s="85"/>
    </row>
    <row r="20" spans="1:10" ht="23.25" customHeight="1" x14ac:dyDescent="0.3">
      <c r="A20" s="196" t="s">
        <v>60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SUMIF(F49:F52,A20,I49:I52)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50</v>
      </c>
      <c r="C39" s="147"/>
      <c r="D39" s="147"/>
      <c r="E39" s="147"/>
      <c r="F39" s="148">
        <f>'SO 01 01 Pol'!AE87</f>
        <v>0</v>
      </c>
      <c r="G39" s="149">
        <f>'SO 01 01 Pol'!AF87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44</v>
      </c>
      <c r="D40" s="153"/>
      <c r="E40" s="153"/>
      <c r="F40" s="154">
        <f>'SO 01 01 Pol'!AE87</f>
        <v>0</v>
      </c>
      <c r="G40" s="155">
        <f>'SO 01 01 Pol'!AF87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01 Pol'!AE87</f>
        <v>0</v>
      </c>
      <c r="G41" s="150">
        <f>'SO 01 01 Pol'!AF87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53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54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55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'SO 01 01 Pol'!G8</f>
        <v>0</v>
      </c>
      <c r="J49" s="189" t="str">
        <f>IF(I53=0,"",I49/I53*100)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'SO 01 01 Pol'!G40</f>
        <v>0</v>
      </c>
      <c r="J50" s="189" t="str">
        <f>IF(I53=0,"",I50/I53*100)</f>
        <v/>
      </c>
    </row>
    <row r="51" spans="1:10" ht="36.75" customHeight="1" x14ac:dyDescent="0.3">
      <c r="A51" s="178"/>
      <c r="B51" s="183" t="s">
        <v>59</v>
      </c>
      <c r="C51" s="184" t="s">
        <v>29</v>
      </c>
      <c r="D51" s="185"/>
      <c r="E51" s="185"/>
      <c r="F51" s="192" t="s">
        <v>59</v>
      </c>
      <c r="G51" s="193"/>
      <c r="H51" s="193"/>
      <c r="I51" s="193">
        <f>'SO 01 01 Pol'!G76</f>
        <v>0</v>
      </c>
      <c r="J51" s="189" t="str">
        <f>IF(I53=0,"",I51/I53*100)</f>
        <v/>
      </c>
    </row>
    <row r="52" spans="1:10" ht="36.75" customHeight="1" x14ac:dyDescent="0.3">
      <c r="A52" s="178"/>
      <c r="B52" s="183" t="s">
        <v>60</v>
      </c>
      <c r="C52" s="184" t="s">
        <v>30</v>
      </c>
      <c r="D52" s="185"/>
      <c r="E52" s="185"/>
      <c r="F52" s="192" t="s">
        <v>60</v>
      </c>
      <c r="G52" s="193"/>
      <c r="H52" s="193"/>
      <c r="I52" s="193">
        <f>'SO 01 01 Pol'!G78</f>
        <v>0</v>
      </c>
      <c r="J52" s="189" t="str">
        <f>IF(I53=0,"",I52/I53*100)</f>
        <v/>
      </c>
    </row>
    <row r="53" spans="1:10" ht="25.5" customHeight="1" x14ac:dyDescent="0.3">
      <c r="A53" s="179"/>
      <c r="B53" s="186" t="s">
        <v>1</v>
      </c>
      <c r="C53" s="187"/>
      <c r="D53" s="188"/>
      <c r="E53" s="188"/>
      <c r="F53" s="194"/>
      <c r="G53" s="195"/>
      <c r="H53" s="195"/>
      <c r="I53" s="195">
        <f>SUM(I49:I52)</f>
        <v>0</v>
      </c>
      <c r="J53" s="190">
        <f>SUM(J49:J52)</f>
        <v>0</v>
      </c>
    </row>
    <row r="54" spans="1:10" x14ac:dyDescent="0.3">
      <c r="F54" s="135"/>
      <c r="G54" s="135"/>
      <c r="H54" s="135"/>
      <c r="I54" s="135"/>
      <c r="J54" s="191"/>
    </row>
    <row r="55" spans="1:10" x14ac:dyDescent="0.3">
      <c r="F55" s="135"/>
      <c r="G55" s="135"/>
      <c r="H55" s="135"/>
      <c r="I55" s="135"/>
      <c r="J55" s="191"/>
    </row>
    <row r="56" spans="1:10" x14ac:dyDescent="0.3">
      <c r="F56" s="135"/>
      <c r="G56" s="135"/>
      <c r="H56" s="135"/>
      <c r="I56" s="135"/>
      <c r="J56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0:E50"/>
    <mergeCell ref="C51:E51"/>
    <mergeCell ref="C52:E52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3F17C-292E-4BD5-931D-F64600C4331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61</v>
      </c>
    </row>
    <row r="2" spans="1:60" ht="25" customHeight="1" x14ac:dyDescent="0.3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62</v>
      </c>
    </row>
    <row r="3" spans="1:60" ht="25" customHeight="1" x14ac:dyDescent="0.3">
      <c r="A3" s="198" t="s">
        <v>9</v>
      </c>
      <c r="B3" s="49" t="s">
        <v>45</v>
      </c>
      <c r="C3" s="201" t="s">
        <v>44</v>
      </c>
      <c r="D3" s="199"/>
      <c r="E3" s="199"/>
      <c r="F3" s="199"/>
      <c r="G3" s="200"/>
      <c r="AC3" s="176" t="s">
        <v>62</v>
      </c>
      <c r="AG3" t="s">
        <v>63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64</v>
      </c>
    </row>
    <row r="5" spans="1:60" x14ac:dyDescent="0.3">
      <c r="D5" s="10"/>
    </row>
    <row r="6" spans="1:60" ht="37.299999999999997" x14ac:dyDescent="0.3">
      <c r="A6" s="208" t="s">
        <v>65</v>
      </c>
      <c r="B6" s="210" t="s">
        <v>66</v>
      </c>
      <c r="C6" s="210" t="s">
        <v>67</v>
      </c>
      <c r="D6" s="209" t="s">
        <v>68</v>
      </c>
      <c r="E6" s="208" t="s">
        <v>69</v>
      </c>
      <c r="F6" s="207" t="s">
        <v>70</v>
      </c>
      <c r="G6" s="208" t="s">
        <v>31</v>
      </c>
      <c r="H6" s="211" t="s">
        <v>32</v>
      </c>
      <c r="I6" s="211" t="s">
        <v>71</v>
      </c>
      <c r="J6" s="211" t="s">
        <v>33</v>
      </c>
      <c r="K6" s="211" t="s">
        <v>72</v>
      </c>
      <c r="L6" s="211" t="s">
        <v>73</v>
      </c>
      <c r="M6" s="211" t="s">
        <v>74</v>
      </c>
      <c r="N6" s="211" t="s">
        <v>75</v>
      </c>
      <c r="O6" s="211" t="s">
        <v>76</v>
      </c>
      <c r="P6" s="211" t="s">
        <v>77</v>
      </c>
      <c r="Q6" s="211" t="s">
        <v>78</v>
      </c>
      <c r="R6" s="211" t="s">
        <v>79</v>
      </c>
      <c r="S6" s="211" t="s">
        <v>80</v>
      </c>
      <c r="T6" s="211" t="s">
        <v>81</v>
      </c>
      <c r="U6" s="211" t="s">
        <v>82</v>
      </c>
      <c r="V6" s="211" t="s">
        <v>83</v>
      </c>
      <c r="W6" s="211" t="s">
        <v>84</v>
      </c>
      <c r="X6" s="211" t="s">
        <v>85</v>
      </c>
      <c r="Y6" s="211" t="s">
        <v>86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87</v>
      </c>
      <c r="B8" s="242" t="s">
        <v>55</v>
      </c>
      <c r="C8" s="263" t="s">
        <v>56</v>
      </c>
      <c r="D8" s="243"/>
      <c r="E8" s="244"/>
      <c r="F8" s="245"/>
      <c r="G8" s="246">
        <f>SUMIF(AG9:AG39,"&lt;&gt;NOR",G9:G39)</f>
        <v>0</v>
      </c>
      <c r="H8" s="240"/>
      <c r="I8" s="240">
        <f>SUM(I9:I39)</f>
        <v>0</v>
      </c>
      <c r="J8" s="240"/>
      <c r="K8" s="240">
        <f>SUM(K9:K39)</f>
        <v>0</v>
      </c>
      <c r="L8" s="240"/>
      <c r="M8" s="240">
        <f>SUM(M9:M39)</f>
        <v>0</v>
      </c>
      <c r="N8" s="239"/>
      <c r="O8" s="239">
        <f>SUM(O9:O39)</f>
        <v>7.57</v>
      </c>
      <c r="P8" s="239"/>
      <c r="Q8" s="239">
        <f>SUM(Q9:Q39)</f>
        <v>0</v>
      </c>
      <c r="R8" s="240"/>
      <c r="S8" s="240"/>
      <c r="T8" s="240"/>
      <c r="U8" s="240"/>
      <c r="V8" s="240">
        <f>SUM(V9:V39)</f>
        <v>42.32</v>
      </c>
      <c r="W8" s="240"/>
      <c r="X8" s="240"/>
      <c r="Y8" s="240"/>
      <c r="AG8" t="s">
        <v>88</v>
      </c>
    </row>
    <row r="9" spans="1:60" outlineLevel="1" x14ac:dyDescent="0.3">
      <c r="A9" s="248">
        <v>1</v>
      </c>
      <c r="B9" s="249" t="s">
        <v>89</v>
      </c>
      <c r="C9" s="264" t="s">
        <v>90</v>
      </c>
      <c r="D9" s="250" t="s">
        <v>91</v>
      </c>
      <c r="E9" s="251">
        <v>12.15</v>
      </c>
      <c r="F9" s="252"/>
      <c r="G9" s="253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92</v>
      </c>
      <c r="T9" s="232" t="s">
        <v>92</v>
      </c>
      <c r="U9" s="232">
        <v>0.1</v>
      </c>
      <c r="V9" s="232">
        <f>ROUND(E9*U9,2)</f>
        <v>1.22</v>
      </c>
      <c r="W9" s="232"/>
      <c r="X9" s="232" t="s">
        <v>93</v>
      </c>
      <c r="Y9" s="232" t="s">
        <v>94</v>
      </c>
      <c r="Z9" s="212"/>
      <c r="AA9" s="212"/>
      <c r="AB9" s="212"/>
      <c r="AC9" s="212"/>
      <c r="AD9" s="212"/>
      <c r="AE9" s="212"/>
      <c r="AF9" s="212"/>
      <c r="AG9" s="212" t="s">
        <v>95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5" t="s">
        <v>96</v>
      </c>
      <c r="D10" s="234"/>
      <c r="E10" s="235">
        <v>12.15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97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48">
        <v>2</v>
      </c>
      <c r="B11" s="249" t="s">
        <v>98</v>
      </c>
      <c r="C11" s="264" t="s">
        <v>99</v>
      </c>
      <c r="D11" s="250" t="s">
        <v>91</v>
      </c>
      <c r="E11" s="251">
        <v>12.15</v>
      </c>
      <c r="F11" s="252"/>
      <c r="G11" s="253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2"/>
      <c r="S11" s="232" t="s">
        <v>92</v>
      </c>
      <c r="T11" s="232" t="s">
        <v>92</v>
      </c>
      <c r="U11" s="232">
        <v>7.3999999999999996E-2</v>
      </c>
      <c r="V11" s="232">
        <f>ROUND(E11*U11,2)</f>
        <v>0.9</v>
      </c>
      <c r="W11" s="232"/>
      <c r="X11" s="232" t="s">
        <v>93</v>
      </c>
      <c r="Y11" s="232" t="s">
        <v>94</v>
      </c>
      <c r="Z11" s="212"/>
      <c r="AA11" s="212"/>
      <c r="AB11" s="212"/>
      <c r="AC11" s="212"/>
      <c r="AD11" s="212"/>
      <c r="AE11" s="212"/>
      <c r="AF11" s="212"/>
      <c r="AG11" s="212" t="s">
        <v>95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5" t="s">
        <v>100</v>
      </c>
      <c r="D12" s="234"/>
      <c r="E12" s="235">
        <v>12.15</v>
      </c>
      <c r="F12" s="232"/>
      <c r="G12" s="232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97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48">
        <v>3</v>
      </c>
      <c r="B13" s="249" t="s">
        <v>101</v>
      </c>
      <c r="C13" s="264" t="s">
        <v>102</v>
      </c>
      <c r="D13" s="250" t="s">
        <v>91</v>
      </c>
      <c r="E13" s="251">
        <v>12.15</v>
      </c>
      <c r="F13" s="252"/>
      <c r="G13" s="253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92</v>
      </c>
      <c r="T13" s="232" t="s">
        <v>92</v>
      </c>
      <c r="U13" s="232">
        <v>0.65200000000000002</v>
      </c>
      <c r="V13" s="232">
        <f>ROUND(E13*U13,2)</f>
        <v>7.92</v>
      </c>
      <c r="W13" s="232"/>
      <c r="X13" s="232" t="s">
        <v>93</v>
      </c>
      <c r="Y13" s="232" t="s">
        <v>94</v>
      </c>
      <c r="Z13" s="212"/>
      <c r="AA13" s="212"/>
      <c r="AB13" s="212"/>
      <c r="AC13" s="212"/>
      <c r="AD13" s="212"/>
      <c r="AE13" s="212"/>
      <c r="AF13" s="212"/>
      <c r="AG13" s="212" t="s">
        <v>95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3">
      <c r="A14" s="229"/>
      <c r="B14" s="230"/>
      <c r="C14" s="265" t="s">
        <v>100</v>
      </c>
      <c r="D14" s="234"/>
      <c r="E14" s="235">
        <v>12.15</v>
      </c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97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48">
        <v>4</v>
      </c>
      <c r="B15" s="249" t="s">
        <v>103</v>
      </c>
      <c r="C15" s="264" t="s">
        <v>104</v>
      </c>
      <c r="D15" s="250" t="s">
        <v>91</v>
      </c>
      <c r="E15" s="251">
        <v>12.15</v>
      </c>
      <c r="F15" s="252"/>
      <c r="G15" s="253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92</v>
      </c>
      <c r="T15" s="232" t="s">
        <v>92</v>
      </c>
      <c r="U15" s="232">
        <v>0.01</v>
      </c>
      <c r="V15" s="232">
        <f>ROUND(E15*U15,2)</f>
        <v>0.12</v>
      </c>
      <c r="W15" s="232"/>
      <c r="X15" s="232" t="s">
        <v>93</v>
      </c>
      <c r="Y15" s="232" t="s">
        <v>94</v>
      </c>
      <c r="Z15" s="212"/>
      <c r="AA15" s="212"/>
      <c r="AB15" s="212"/>
      <c r="AC15" s="212"/>
      <c r="AD15" s="212"/>
      <c r="AE15" s="212"/>
      <c r="AF15" s="212"/>
      <c r="AG15" s="212" t="s">
        <v>95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5" t="s">
        <v>96</v>
      </c>
      <c r="D16" s="234"/>
      <c r="E16" s="235">
        <v>12.15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97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3">
      <c r="A17" s="248">
        <v>5</v>
      </c>
      <c r="B17" s="249" t="s">
        <v>105</v>
      </c>
      <c r="C17" s="264" t="s">
        <v>106</v>
      </c>
      <c r="D17" s="250" t="s">
        <v>107</v>
      </c>
      <c r="E17" s="251">
        <v>81</v>
      </c>
      <c r="F17" s="252"/>
      <c r="G17" s="253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2"/>
      <c r="S17" s="232" t="s">
        <v>92</v>
      </c>
      <c r="T17" s="232" t="s">
        <v>92</v>
      </c>
      <c r="U17" s="232">
        <v>0.13</v>
      </c>
      <c r="V17" s="232">
        <f>ROUND(E17*U17,2)</f>
        <v>10.53</v>
      </c>
      <c r="W17" s="232"/>
      <c r="X17" s="232" t="s">
        <v>93</v>
      </c>
      <c r="Y17" s="232" t="s">
        <v>94</v>
      </c>
      <c r="Z17" s="212"/>
      <c r="AA17" s="212"/>
      <c r="AB17" s="212"/>
      <c r="AC17" s="212"/>
      <c r="AD17" s="212"/>
      <c r="AE17" s="212"/>
      <c r="AF17" s="212"/>
      <c r="AG17" s="212" t="s">
        <v>95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3">
      <c r="A18" s="229"/>
      <c r="B18" s="230"/>
      <c r="C18" s="265" t="s">
        <v>108</v>
      </c>
      <c r="D18" s="234"/>
      <c r="E18" s="235">
        <v>26</v>
      </c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97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3">
      <c r="A19" s="229"/>
      <c r="B19" s="230"/>
      <c r="C19" s="265" t="s">
        <v>109</v>
      </c>
      <c r="D19" s="234"/>
      <c r="E19" s="235">
        <v>33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97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3">
      <c r="A20" s="229"/>
      <c r="B20" s="230"/>
      <c r="C20" s="265" t="s">
        <v>110</v>
      </c>
      <c r="D20" s="234"/>
      <c r="E20" s="235">
        <v>15</v>
      </c>
      <c r="F20" s="232"/>
      <c r="G20" s="232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2"/>
      <c r="AA20" s="212"/>
      <c r="AB20" s="212"/>
      <c r="AC20" s="212"/>
      <c r="AD20" s="212"/>
      <c r="AE20" s="212"/>
      <c r="AF20" s="212"/>
      <c r="AG20" s="212" t="s">
        <v>97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3">
      <c r="A21" s="229"/>
      <c r="B21" s="230"/>
      <c r="C21" s="265" t="s">
        <v>111</v>
      </c>
      <c r="D21" s="234"/>
      <c r="E21" s="235">
        <v>7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97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48">
        <v>6</v>
      </c>
      <c r="B22" s="249" t="s">
        <v>112</v>
      </c>
      <c r="C22" s="264" t="s">
        <v>113</v>
      </c>
      <c r="D22" s="250" t="s">
        <v>107</v>
      </c>
      <c r="E22" s="251">
        <v>81</v>
      </c>
      <c r="F22" s="252"/>
      <c r="G22" s="253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92</v>
      </c>
      <c r="T22" s="232" t="s">
        <v>92</v>
      </c>
      <c r="U22" s="232">
        <v>0.17699999999999999</v>
      </c>
      <c r="V22" s="232">
        <f>ROUND(E22*U22,2)</f>
        <v>14.34</v>
      </c>
      <c r="W22" s="232"/>
      <c r="X22" s="232" t="s">
        <v>93</v>
      </c>
      <c r="Y22" s="232" t="s">
        <v>94</v>
      </c>
      <c r="Z22" s="212"/>
      <c r="AA22" s="212"/>
      <c r="AB22" s="212"/>
      <c r="AC22" s="212"/>
      <c r="AD22" s="212"/>
      <c r="AE22" s="212"/>
      <c r="AF22" s="212"/>
      <c r="AG22" s="212" t="s">
        <v>95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3">
      <c r="A23" s="229"/>
      <c r="B23" s="230"/>
      <c r="C23" s="265" t="s">
        <v>108</v>
      </c>
      <c r="D23" s="234"/>
      <c r="E23" s="235">
        <v>26</v>
      </c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97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3">
      <c r="A24" s="229"/>
      <c r="B24" s="230"/>
      <c r="C24" s="265" t="s">
        <v>109</v>
      </c>
      <c r="D24" s="234"/>
      <c r="E24" s="235">
        <v>33</v>
      </c>
      <c r="F24" s="232"/>
      <c r="G24" s="23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97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3">
      <c r="A25" s="229"/>
      <c r="B25" s="230"/>
      <c r="C25" s="265" t="s">
        <v>110</v>
      </c>
      <c r="D25" s="234"/>
      <c r="E25" s="235">
        <v>15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97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3">
      <c r="A26" s="229"/>
      <c r="B26" s="230"/>
      <c r="C26" s="265" t="s">
        <v>111</v>
      </c>
      <c r="D26" s="234"/>
      <c r="E26" s="235">
        <v>7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97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3">
      <c r="A27" s="248">
        <v>7</v>
      </c>
      <c r="B27" s="249" t="s">
        <v>114</v>
      </c>
      <c r="C27" s="264" t="s">
        <v>115</v>
      </c>
      <c r="D27" s="250" t="s">
        <v>107</v>
      </c>
      <c r="E27" s="251">
        <v>81</v>
      </c>
      <c r="F27" s="252"/>
      <c r="G27" s="253">
        <f>ROUND(E27*F27,2)</f>
        <v>0</v>
      </c>
      <c r="H27" s="233"/>
      <c r="I27" s="232">
        <f>ROUND(E27*H27,2)</f>
        <v>0</v>
      </c>
      <c r="J27" s="233"/>
      <c r="K27" s="232">
        <f>ROUND(E27*J27,2)</f>
        <v>0</v>
      </c>
      <c r="L27" s="232">
        <v>21</v>
      </c>
      <c r="M27" s="232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2"/>
      <c r="S27" s="232" t="s">
        <v>92</v>
      </c>
      <c r="T27" s="232" t="s">
        <v>92</v>
      </c>
      <c r="U27" s="232">
        <v>0.09</v>
      </c>
      <c r="V27" s="232">
        <f>ROUND(E27*U27,2)</f>
        <v>7.29</v>
      </c>
      <c r="W27" s="232"/>
      <c r="X27" s="232" t="s">
        <v>93</v>
      </c>
      <c r="Y27" s="232" t="s">
        <v>94</v>
      </c>
      <c r="Z27" s="212"/>
      <c r="AA27" s="212"/>
      <c r="AB27" s="212"/>
      <c r="AC27" s="212"/>
      <c r="AD27" s="212"/>
      <c r="AE27" s="212"/>
      <c r="AF27" s="212"/>
      <c r="AG27" s="212" t="s">
        <v>95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3">
      <c r="A28" s="229"/>
      <c r="B28" s="230"/>
      <c r="C28" s="265" t="s">
        <v>108</v>
      </c>
      <c r="D28" s="234"/>
      <c r="E28" s="235">
        <v>26</v>
      </c>
      <c r="F28" s="232"/>
      <c r="G28" s="23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12"/>
      <c r="AA28" s="212"/>
      <c r="AB28" s="212"/>
      <c r="AC28" s="212"/>
      <c r="AD28" s="212"/>
      <c r="AE28" s="212"/>
      <c r="AF28" s="212"/>
      <c r="AG28" s="212" t="s">
        <v>97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3">
      <c r="A29" s="229"/>
      <c r="B29" s="230"/>
      <c r="C29" s="265" t="s">
        <v>109</v>
      </c>
      <c r="D29" s="234"/>
      <c r="E29" s="235">
        <v>33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97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3">
      <c r="A30" s="229"/>
      <c r="B30" s="230"/>
      <c r="C30" s="265" t="s">
        <v>110</v>
      </c>
      <c r="D30" s="234"/>
      <c r="E30" s="235">
        <v>15</v>
      </c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97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3">
      <c r="A31" s="229"/>
      <c r="B31" s="230"/>
      <c r="C31" s="265" t="s">
        <v>111</v>
      </c>
      <c r="D31" s="234"/>
      <c r="E31" s="235">
        <v>7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97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0.6" outlineLevel="1" x14ac:dyDescent="0.3">
      <c r="A32" s="254">
        <v>8</v>
      </c>
      <c r="B32" s="255" t="s">
        <v>116</v>
      </c>
      <c r="C32" s="266" t="s">
        <v>117</v>
      </c>
      <c r="D32" s="256" t="s">
        <v>107</v>
      </c>
      <c r="E32" s="257">
        <v>81</v>
      </c>
      <c r="F32" s="258"/>
      <c r="G32" s="259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118</v>
      </c>
      <c r="T32" s="232" t="s">
        <v>119</v>
      </c>
      <c r="U32" s="232">
        <v>0</v>
      </c>
      <c r="V32" s="232">
        <f>ROUND(E32*U32,2)</f>
        <v>0</v>
      </c>
      <c r="W32" s="232"/>
      <c r="X32" s="232" t="s">
        <v>93</v>
      </c>
      <c r="Y32" s="232" t="s">
        <v>94</v>
      </c>
      <c r="Z32" s="212"/>
      <c r="AA32" s="212"/>
      <c r="AB32" s="212"/>
      <c r="AC32" s="212"/>
      <c r="AD32" s="212"/>
      <c r="AE32" s="212"/>
      <c r="AF32" s="212"/>
      <c r="AG32" s="212" t="s">
        <v>95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3">
      <c r="A33" s="248">
        <v>9</v>
      </c>
      <c r="B33" s="249" t="s">
        <v>120</v>
      </c>
      <c r="C33" s="264" t="s">
        <v>121</v>
      </c>
      <c r="D33" s="250" t="s">
        <v>107</v>
      </c>
      <c r="E33" s="251">
        <v>81</v>
      </c>
      <c r="F33" s="252"/>
      <c r="G33" s="253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1">
        <v>3.0000000000000001E-5</v>
      </c>
      <c r="O33" s="231">
        <f>ROUND(E33*N33,2)</f>
        <v>0</v>
      </c>
      <c r="P33" s="231">
        <v>0</v>
      </c>
      <c r="Q33" s="231">
        <f>ROUND(E33*P33,2)</f>
        <v>0</v>
      </c>
      <c r="R33" s="232"/>
      <c r="S33" s="232" t="s">
        <v>92</v>
      </c>
      <c r="T33" s="232" t="s">
        <v>122</v>
      </c>
      <c r="U33" s="232">
        <v>0</v>
      </c>
      <c r="V33" s="232">
        <f>ROUND(E33*U33,2)</f>
        <v>0</v>
      </c>
      <c r="W33" s="232"/>
      <c r="X33" s="232" t="s">
        <v>123</v>
      </c>
      <c r="Y33" s="232" t="s">
        <v>94</v>
      </c>
      <c r="Z33" s="212"/>
      <c r="AA33" s="212"/>
      <c r="AB33" s="212"/>
      <c r="AC33" s="212"/>
      <c r="AD33" s="212"/>
      <c r="AE33" s="212"/>
      <c r="AF33" s="212"/>
      <c r="AG33" s="212" t="s">
        <v>124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3">
      <c r="A34" s="229"/>
      <c r="B34" s="230"/>
      <c r="C34" s="265" t="s">
        <v>108</v>
      </c>
      <c r="D34" s="234"/>
      <c r="E34" s="235">
        <v>26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97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3">
      <c r="A35" s="229"/>
      <c r="B35" s="230"/>
      <c r="C35" s="265" t="s">
        <v>109</v>
      </c>
      <c r="D35" s="234"/>
      <c r="E35" s="235">
        <v>33</v>
      </c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97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3">
      <c r="A36" s="229"/>
      <c r="B36" s="230"/>
      <c r="C36" s="265" t="s">
        <v>110</v>
      </c>
      <c r="D36" s="234"/>
      <c r="E36" s="235">
        <v>15</v>
      </c>
      <c r="F36" s="232"/>
      <c r="G36" s="232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97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3">
      <c r="A37" s="229"/>
      <c r="B37" s="230"/>
      <c r="C37" s="265" t="s">
        <v>111</v>
      </c>
      <c r="D37" s="234"/>
      <c r="E37" s="235">
        <v>7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97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3">
      <c r="A38" s="248">
        <v>10</v>
      </c>
      <c r="B38" s="249" t="s">
        <v>125</v>
      </c>
      <c r="C38" s="264" t="s">
        <v>126</v>
      </c>
      <c r="D38" s="250" t="s">
        <v>127</v>
      </c>
      <c r="E38" s="251">
        <v>7.5735000000000001</v>
      </c>
      <c r="F38" s="252"/>
      <c r="G38" s="253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1</v>
      </c>
      <c r="O38" s="231">
        <f>ROUND(E38*N38,2)</f>
        <v>7.57</v>
      </c>
      <c r="P38" s="231">
        <v>0</v>
      </c>
      <c r="Q38" s="231">
        <f>ROUND(E38*P38,2)</f>
        <v>0</v>
      </c>
      <c r="R38" s="232" t="s">
        <v>128</v>
      </c>
      <c r="S38" s="232" t="s">
        <v>92</v>
      </c>
      <c r="T38" s="232" t="s">
        <v>92</v>
      </c>
      <c r="U38" s="232">
        <v>0</v>
      </c>
      <c r="V38" s="232">
        <f>ROUND(E38*U38,2)</f>
        <v>0</v>
      </c>
      <c r="W38" s="232"/>
      <c r="X38" s="232" t="s">
        <v>129</v>
      </c>
      <c r="Y38" s="232" t="s">
        <v>94</v>
      </c>
      <c r="Z38" s="212"/>
      <c r="AA38" s="212"/>
      <c r="AB38" s="212"/>
      <c r="AC38" s="212"/>
      <c r="AD38" s="212"/>
      <c r="AE38" s="212"/>
      <c r="AF38" s="212"/>
      <c r="AG38" s="212" t="s">
        <v>130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3">
      <c r="A39" s="229"/>
      <c r="B39" s="230"/>
      <c r="C39" s="265" t="s">
        <v>131</v>
      </c>
      <c r="D39" s="234"/>
      <c r="E39" s="235">
        <v>7.5735000000000001</v>
      </c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97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3">
      <c r="A40" s="241" t="s">
        <v>87</v>
      </c>
      <c r="B40" s="242" t="s">
        <v>57</v>
      </c>
      <c r="C40" s="263" t="s">
        <v>58</v>
      </c>
      <c r="D40" s="243"/>
      <c r="E40" s="244"/>
      <c r="F40" s="245"/>
      <c r="G40" s="246">
        <f>SUMIF(AG41:AG75,"&lt;&gt;NOR",G41:G75)</f>
        <v>0</v>
      </c>
      <c r="H40" s="240"/>
      <c r="I40" s="240">
        <f>SUM(I41:I75)</f>
        <v>0</v>
      </c>
      <c r="J40" s="240"/>
      <c r="K40" s="240">
        <f>SUM(K41:K75)</f>
        <v>0</v>
      </c>
      <c r="L40" s="240"/>
      <c r="M40" s="240">
        <f>SUM(M41:M75)</f>
        <v>0</v>
      </c>
      <c r="N40" s="239"/>
      <c r="O40" s="239">
        <f>SUM(O41:O75)</f>
        <v>0</v>
      </c>
      <c r="P40" s="239"/>
      <c r="Q40" s="239">
        <f>SUM(Q41:Q75)</f>
        <v>0</v>
      </c>
      <c r="R40" s="240"/>
      <c r="S40" s="240"/>
      <c r="T40" s="240"/>
      <c r="U40" s="240"/>
      <c r="V40" s="240">
        <f>SUM(V41:V75)</f>
        <v>0</v>
      </c>
      <c r="W40" s="240"/>
      <c r="X40" s="240"/>
      <c r="Y40" s="240"/>
      <c r="AG40" t="s">
        <v>88</v>
      </c>
    </row>
    <row r="41" spans="1:60" ht="20.6" outlineLevel="1" x14ac:dyDescent="0.3">
      <c r="A41" s="248">
        <v>11</v>
      </c>
      <c r="B41" s="249" t="s">
        <v>132</v>
      </c>
      <c r="C41" s="264" t="s">
        <v>133</v>
      </c>
      <c r="D41" s="250" t="s">
        <v>134</v>
      </c>
      <c r="E41" s="251">
        <v>1</v>
      </c>
      <c r="F41" s="252"/>
      <c r="G41" s="253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2"/>
      <c r="S41" s="232" t="s">
        <v>118</v>
      </c>
      <c r="T41" s="232" t="s">
        <v>119</v>
      </c>
      <c r="U41" s="232">
        <v>0</v>
      </c>
      <c r="V41" s="232">
        <f>ROUND(E41*U41,2)</f>
        <v>0</v>
      </c>
      <c r="W41" s="232"/>
      <c r="X41" s="232" t="s">
        <v>93</v>
      </c>
      <c r="Y41" s="232" t="s">
        <v>94</v>
      </c>
      <c r="Z41" s="212"/>
      <c r="AA41" s="212"/>
      <c r="AB41" s="212"/>
      <c r="AC41" s="212"/>
      <c r="AD41" s="212"/>
      <c r="AE41" s="212"/>
      <c r="AF41" s="212"/>
      <c r="AG41" s="212" t="s">
        <v>95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3">
      <c r="A42" s="229"/>
      <c r="B42" s="230"/>
      <c r="C42" s="267" t="s">
        <v>135</v>
      </c>
      <c r="D42" s="260"/>
      <c r="E42" s="260"/>
      <c r="F42" s="260"/>
      <c r="G42" s="260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136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8" t="s">
        <v>137</v>
      </c>
      <c r="D43" s="236"/>
      <c r="E43" s="237"/>
      <c r="F43" s="238"/>
      <c r="G43" s="238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136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1" outlineLevel="3" x14ac:dyDescent="0.3">
      <c r="A44" s="229"/>
      <c r="B44" s="230"/>
      <c r="C44" s="269" t="s">
        <v>138</v>
      </c>
      <c r="D44" s="262"/>
      <c r="E44" s="262"/>
      <c r="F44" s="262"/>
      <c r="G44" s="26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2"/>
      <c r="AA44" s="212"/>
      <c r="AB44" s="212"/>
      <c r="AC44" s="212"/>
      <c r="AD44" s="212"/>
      <c r="AE44" s="212"/>
      <c r="AF44" s="212"/>
      <c r="AG44" s="212" t="s">
        <v>136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61" t="str">
        <f>C44</f>
        <v>Cena zahrnuje provedení spodní stavby (zemní práce vč. odvozu a poplatku za skládku, základové konstrukce, kotvení), dodávku a montáž prvku, dopravu.</v>
      </c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68" t="s">
        <v>137</v>
      </c>
      <c r="D45" s="236"/>
      <c r="E45" s="237"/>
      <c r="F45" s="238"/>
      <c r="G45" s="238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136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3">
      <c r="A46" s="229"/>
      <c r="B46" s="230"/>
      <c r="C46" s="269" t="s">
        <v>139</v>
      </c>
      <c r="D46" s="262"/>
      <c r="E46" s="262"/>
      <c r="F46" s="262"/>
      <c r="G46" s="262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32"/>
      <c r="Z46" s="212"/>
      <c r="AA46" s="212"/>
      <c r="AB46" s="212"/>
      <c r="AC46" s="212"/>
      <c r="AD46" s="212"/>
      <c r="AE46" s="212"/>
      <c r="AF46" s="212"/>
      <c r="AG46" s="212" t="s">
        <v>136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9" t="s">
        <v>140</v>
      </c>
      <c r="D47" s="262"/>
      <c r="E47" s="262"/>
      <c r="F47" s="262"/>
      <c r="G47" s="26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136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30.9" outlineLevel="1" x14ac:dyDescent="0.3">
      <c r="A48" s="248">
        <v>12</v>
      </c>
      <c r="B48" s="249" t="s">
        <v>141</v>
      </c>
      <c r="C48" s="264" t="s">
        <v>142</v>
      </c>
      <c r="D48" s="250" t="s">
        <v>134</v>
      </c>
      <c r="E48" s="251">
        <v>1</v>
      </c>
      <c r="F48" s="252"/>
      <c r="G48" s="253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2"/>
      <c r="S48" s="232" t="s">
        <v>118</v>
      </c>
      <c r="T48" s="232" t="s">
        <v>119</v>
      </c>
      <c r="U48" s="232">
        <v>0</v>
      </c>
      <c r="V48" s="232">
        <f>ROUND(E48*U48,2)</f>
        <v>0</v>
      </c>
      <c r="W48" s="232"/>
      <c r="X48" s="232" t="s">
        <v>93</v>
      </c>
      <c r="Y48" s="232" t="s">
        <v>94</v>
      </c>
      <c r="Z48" s="212"/>
      <c r="AA48" s="212"/>
      <c r="AB48" s="212"/>
      <c r="AC48" s="212"/>
      <c r="AD48" s="212"/>
      <c r="AE48" s="212"/>
      <c r="AF48" s="212"/>
      <c r="AG48" s="212" t="s">
        <v>95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3">
      <c r="A49" s="229"/>
      <c r="B49" s="230"/>
      <c r="C49" s="267" t="s">
        <v>135</v>
      </c>
      <c r="D49" s="260"/>
      <c r="E49" s="260"/>
      <c r="F49" s="260"/>
      <c r="G49" s="260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136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8" t="s">
        <v>137</v>
      </c>
      <c r="D50" s="236"/>
      <c r="E50" s="237"/>
      <c r="F50" s="238"/>
      <c r="G50" s="238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2"/>
      <c r="AA50" s="212"/>
      <c r="AB50" s="212"/>
      <c r="AC50" s="212"/>
      <c r="AD50" s="212"/>
      <c r="AE50" s="212"/>
      <c r="AF50" s="212"/>
      <c r="AG50" s="212" t="s">
        <v>136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1" outlineLevel="3" x14ac:dyDescent="0.3">
      <c r="A51" s="229"/>
      <c r="B51" s="230"/>
      <c r="C51" s="269" t="s">
        <v>138</v>
      </c>
      <c r="D51" s="262"/>
      <c r="E51" s="262"/>
      <c r="F51" s="262"/>
      <c r="G51" s="26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136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61" t="str">
        <f>C51</f>
        <v>Cena zahrnuje provedení spodní stavby (zemní práce vč. odvozu a poplatku za skládku, základové konstrukce, kotvení), dodávku a montáž prvku, dopravu.</v>
      </c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68" t="s">
        <v>137</v>
      </c>
      <c r="D52" s="236"/>
      <c r="E52" s="237"/>
      <c r="F52" s="238"/>
      <c r="G52" s="238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2"/>
      <c r="AA52" s="212"/>
      <c r="AB52" s="212"/>
      <c r="AC52" s="212"/>
      <c r="AD52" s="212"/>
      <c r="AE52" s="212"/>
      <c r="AF52" s="212"/>
      <c r="AG52" s="212" t="s">
        <v>136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9" t="s">
        <v>143</v>
      </c>
      <c r="D53" s="262"/>
      <c r="E53" s="262"/>
      <c r="F53" s="262"/>
      <c r="G53" s="26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136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3">
      <c r="A54" s="229"/>
      <c r="B54" s="230"/>
      <c r="C54" s="269" t="s">
        <v>140</v>
      </c>
      <c r="D54" s="262"/>
      <c r="E54" s="262"/>
      <c r="F54" s="262"/>
      <c r="G54" s="262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32"/>
      <c r="Z54" s="212"/>
      <c r="AA54" s="212"/>
      <c r="AB54" s="212"/>
      <c r="AC54" s="212"/>
      <c r="AD54" s="212"/>
      <c r="AE54" s="212"/>
      <c r="AF54" s="212"/>
      <c r="AG54" s="212" t="s">
        <v>136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0.6" outlineLevel="1" x14ac:dyDescent="0.3">
      <c r="A55" s="248">
        <v>13</v>
      </c>
      <c r="B55" s="249" t="s">
        <v>144</v>
      </c>
      <c r="C55" s="264" t="s">
        <v>145</v>
      </c>
      <c r="D55" s="250" t="s">
        <v>134</v>
      </c>
      <c r="E55" s="251">
        <v>1</v>
      </c>
      <c r="F55" s="252"/>
      <c r="G55" s="253">
        <f>ROUND(E55*F55,2)</f>
        <v>0</v>
      </c>
      <c r="H55" s="233"/>
      <c r="I55" s="232">
        <f>ROUND(E55*H55,2)</f>
        <v>0</v>
      </c>
      <c r="J55" s="233"/>
      <c r="K55" s="232">
        <f>ROUND(E55*J55,2)</f>
        <v>0</v>
      </c>
      <c r="L55" s="232">
        <v>21</v>
      </c>
      <c r="M55" s="232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2"/>
      <c r="S55" s="232" t="s">
        <v>118</v>
      </c>
      <c r="T55" s="232" t="s">
        <v>119</v>
      </c>
      <c r="U55" s="232">
        <v>0</v>
      </c>
      <c r="V55" s="232">
        <f>ROUND(E55*U55,2)</f>
        <v>0</v>
      </c>
      <c r="W55" s="232"/>
      <c r="X55" s="232" t="s">
        <v>93</v>
      </c>
      <c r="Y55" s="232" t="s">
        <v>94</v>
      </c>
      <c r="Z55" s="212"/>
      <c r="AA55" s="212"/>
      <c r="AB55" s="212"/>
      <c r="AC55" s="212"/>
      <c r="AD55" s="212"/>
      <c r="AE55" s="212"/>
      <c r="AF55" s="212"/>
      <c r="AG55" s="212" t="s">
        <v>95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3">
      <c r="A56" s="229"/>
      <c r="B56" s="230"/>
      <c r="C56" s="267" t="s">
        <v>135</v>
      </c>
      <c r="D56" s="260"/>
      <c r="E56" s="260"/>
      <c r="F56" s="260"/>
      <c r="G56" s="260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136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8" t="s">
        <v>137</v>
      </c>
      <c r="D57" s="236"/>
      <c r="E57" s="237"/>
      <c r="F57" s="238"/>
      <c r="G57" s="238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136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1" outlineLevel="3" x14ac:dyDescent="0.3">
      <c r="A58" s="229"/>
      <c r="B58" s="230"/>
      <c r="C58" s="269" t="s">
        <v>138</v>
      </c>
      <c r="D58" s="262"/>
      <c r="E58" s="262"/>
      <c r="F58" s="262"/>
      <c r="G58" s="262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136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61" t="str">
        <f>C58</f>
        <v>Cena zahrnuje provedení spodní stavby (zemní práce vč. odvozu a poplatku za skládku, základové konstrukce, kotvení), dodávku a montáž prvku, dopravu.</v>
      </c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68" t="s">
        <v>137</v>
      </c>
      <c r="D59" s="236"/>
      <c r="E59" s="237"/>
      <c r="F59" s="238"/>
      <c r="G59" s="238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136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69" t="s">
        <v>146</v>
      </c>
      <c r="D60" s="262"/>
      <c r="E60" s="262"/>
      <c r="F60" s="262"/>
      <c r="G60" s="262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136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69" t="s">
        <v>140</v>
      </c>
      <c r="D61" s="262"/>
      <c r="E61" s="262"/>
      <c r="F61" s="262"/>
      <c r="G61" s="262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136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3">
      <c r="A62" s="248">
        <v>14</v>
      </c>
      <c r="B62" s="249" t="s">
        <v>147</v>
      </c>
      <c r="C62" s="264" t="s">
        <v>148</v>
      </c>
      <c r="D62" s="250" t="s">
        <v>134</v>
      </c>
      <c r="E62" s="251">
        <v>1</v>
      </c>
      <c r="F62" s="252"/>
      <c r="G62" s="253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2"/>
      <c r="S62" s="232" t="s">
        <v>118</v>
      </c>
      <c r="T62" s="232" t="s">
        <v>119</v>
      </c>
      <c r="U62" s="232">
        <v>0</v>
      </c>
      <c r="V62" s="232">
        <f>ROUND(E62*U62,2)</f>
        <v>0</v>
      </c>
      <c r="W62" s="232"/>
      <c r="X62" s="232" t="s">
        <v>93</v>
      </c>
      <c r="Y62" s="232" t="s">
        <v>94</v>
      </c>
      <c r="Z62" s="212"/>
      <c r="AA62" s="212"/>
      <c r="AB62" s="212"/>
      <c r="AC62" s="212"/>
      <c r="AD62" s="212"/>
      <c r="AE62" s="212"/>
      <c r="AF62" s="212"/>
      <c r="AG62" s="212" t="s">
        <v>95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3">
      <c r="A63" s="229"/>
      <c r="B63" s="230"/>
      <c r="C63" s="267" t="s">
        <v>135</v>
      </c>
      <c r="D63" s="260"/>
      <c r="E63" s="260"/>
      <c r="F63" s="260"/>
      <c r="G63" s="260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136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8" t="s">
        <v>137</v>
      </c>
      <c r="D64" s="236"/>
      <c r="E64" s="237"/>
      <c r="F64" s="238"/>
      <c r="G64" s="238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136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1" outlineLevel="3" x14ac:dyDescent="0.3">
      <c r="A65" s="229"/>
      <c r="B65" s="230"/>
      <c r="C65" s="269" t="s">
        <v>138</v>
      </c>
      <c r="D65" s="262"/>
      <c r="E65" s="262"/>
      <c r="F65" s="262"/>
      <c r="G65" s="262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136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61" t="str">
        <f>C65</f>
        <v>Cena zahrnuje provedení spodní stavby (zemní práce vč. odvozu a poplatku za skládku, základové konstrukce, kotvení), dodávku a montáž prvku, dopravu.</v>
      </c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68" t="s">
        <v>137</v>
      </c>
      <c r="D66" s="236"/>
      <c r="E66" s="237"/>
      <c r="F66" s="238"/>
      <c r="G66" s="238"/>
      <c r="H66" s="232"/>
      <c r="I66" s="232"/>
      <c r="J66" s="232"/>
      <c r="K66" s="232"/>
      <c r="L66" s="232"/>
      <c r="M66" s="232"/>
      <c r="N66" s="231"/>
      <c r="O66" s="231"/>
      <c r="P66" s="231"/>
      <c r="Q66" s="231"/>
      <c r="R66" s="232"/>
      <c r="S66" s="232"/>
      <c r="T66" s="232"/>
      <c r="U66" s="232"/>
      <c r="V66" s="232"/>
      <c r="W66" s="232"/>
      <c r="X66" s="232"/>
      <c r="Y66" s="232"/>
      <c r="Z66" s="212"/>
      <c r="AA66" s="212"/>
      <c r="AB66" s="212"/>
      <c r="AC66" s="212"/>
      <c r="AD66" s="212"/>
      <c r="AE66" s="212"/>
      <c r="AF66" s="212"/>
      <c r="AG66" s="212" t="s">
        <v>136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9" t="s">
        <v>149</v>
      </c>
      <c r="D67" s="262"/>
      <c r="E67" s="262"/>
      <c r="F67" s="262"/>
      <c r="G67" s="262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136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69" t="s">
        <v>140</v>
      </c>
      <c r="D68" s="262"/>
      <c r="E68" s="262"/>
      <c r="F68" s="262"/>
      <c r="G68" s="26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136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3">
      <c r="A69" s="248">
        <v>15</v>
      </c>
      <c r="B69" s="249" t="s">
        <v>150</v>
      </c>
      <c r="C69" s="264" t="s">
        <v>151</v>
      </c>
      <c r="D69" s="250" t="s">
        <v>134</v>
      </c>
      <c r="E69" s="251">
        <v>1</v>
      </c>
      <c r="F69" s="252"/>
      <c r="G69" s="253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2"/>
      <c r="S69" s="232" t="s">
        <v>118</v>
      </c>
      <c r="T69" s="232" t="s">
        <v>119</v>
      </c>
      <c r="U69" s="232">
        <v>0</v>
      </c>
      <c r="V69" s="232">
        <f>ROUND(E69*U69,2)</f>
        <v>0</v>
      </c>
      <c r="W69" s="232"/>
      <c r="X69" s="232" t="s">
        <v>93</v>
      </c>
      <c r="Y69" s="232" t="s">
        <v>94</v>
      </c>
      <c r="Z69" s="212"/>
      <c r="AA69" s="212"/>
      <c r="AB69" s="212"/>
      <c r="AC69" s="212"/>
      <c r="AD69" s="212"/>
      <c r="AE69" s="212"/>
      <c r="AF69" s="212"/>
      <c r="AG69" s="212" t="s">
        <v>95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3">
      <c r="A70" s="229"/>
      <c r="B70" s="230"/>
      <c r="C70" s="267" t="s">
        <v>135</v>
      </c>
      <c r="D70" s="260"/>
      <c r="E70" s="260"/>
      <c r="F70" s="260"/>
      <c r="G70" s="260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136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68" t="s">
        <v>137</v>
      </c>
      <c r="D71" s="236"/>
      <c r="E71" s="237"/>
      <c r="F71" s="238"/>
      <c r="G71" s="238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136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1" outlineLevel="3" x14ac:dyDescent="0.3">
      <c r="A72" s="229"/>
      <c r="B72" s="230"/>
      <c r="C72" s="269" t="s">
        <v>138</v>
      </c>
      <c r="D72" s="262"/>
      <c r="E72" s="262"/>
      <c r="F72" s="262"/>
      <c r="G72" s="262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136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61" t="str">
        <f>C72</f>
        <v>Cena zahrnuje provedení spodní stavby (zemní práce vč. odvozu a poplatku za skládku, základové konstrukce, kotvení), dodávku a montáž prvku, dopravu.</v>
      </c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8" t="s">
        <v>137</v>
      </c>
      <c r="D73" s="236"/>
      <c r="E73" s="237"/>
      <c r="F73" s="238"/>
      <c r="G73" s="238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136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9" t="s">
        <v>170</v>
      </c>
      <c r="D74" s="262"/>
      <c r="E74" s="262"/>
      <c r="F74" s="262"/>
      <c r="G74" s="262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136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1" outlineLevel="3" x14ac:dyDescent="0.3">
      <c r="A75" s="229"/>
      <c r="B75" s="230"/>
      <c r="C75" s="269" t="s">
        <v>152</v>
      </c>
      <c r="D75" s="262"/>
      <c r="E75" s="262"/>
      <c r="F75" s="262"/>
      <c r="G75" s="262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2"/>
      <c r="AA75" s="212"/>
      <c r="AB75" s="212"/>
      <c r="AC75" s="212"/>
      <c r="AD75" s="212"/>
      <c r="AE75" s="212"/>
      <c r="AF75" s="212"/>
      <c r="AG75" s="212" t="s">
        <v>136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61" t="str">
        <f>C75</f>
        <v>materiál: sloupky z žárově pozinkovaného jeklu, podklad z hliníkové sendvičové desky, potisk na samolepící folii s UV ochranou, kotvení k betonovým patkám 250/250/800 mm.</v>
      </c>
      <c r="BB75" s="212"/>
      <c r="BC75" s="212"/>
      <c r="BD75" s="212"/>
      <c r="BE75" s="212"/>
      <c r="BF75" s="212"/>
      <c r="BG75" s="212"/>
      <c r="BH75" s="212"/>
    </row>
    <row r="76" spans="1:60" x14ac:dyDescent="0.3">
      <c r="A76" s="241" t="s">
        <v>87</v>
      </c>
      <c r="B76" s="242" t="s">
        <v>59</v>
      </c>
      <c r="C76" s="263" t="s">
        <v>29</v>
      </c>
      <c r="D76" s="243"/>
      <c r="E76" s="244"/>
      <c r="F76" s="245"/>
      <c r="G76" s="246">
        <f>SUMIF(AG77:AG77,"&lt;&gt;NOR",G77:G77)</f>
        <v>0</v>
      </c>
      <c r="H76" s="240"/>
      <c r="I76" s="240">
        <f>SUM(I77:I77)</f>
        <v>0</v>
      </c>
      <c r="J76" s="240"/>
      <c r="K76" s="240">
        <f>SUM(K77:K77)</f>
        <v>0</v>
      </c>
      <c r="L76" s="240"/>
      <c r="M76" s="240">
        <f>SUM(M77:M77)</f>
        <v>0</v>
      </c>
      <c r="N76" s="239"/>
      <c r="O76" s="239">
        <f>SUM(O77:O77)</f>
        <v>0</v>
      </c>
      <c r="P76" s="239"/>
      <c r="Q76" s="239">
        <f>SUM(Q77:Q77)</f>
        <v>0</v>
      </c>
      <c r="R76" s="240"/>
      <c r="S76" s="240"/>
      <c r="T76" s="240"/>
      <c r="U76" s="240"/>
      <c r="V76" s="240">
        <f>SUM(V77:V77)</f>
        <v>0</v>
      </c>
      <c r="W76" s="240"/>
      <c r="X76" s="240"/>
      <c r="Y76" s="240"/>
      <c r="AG76" t="s">
        <v>88</v>
      </c>
    </row>
    <row r="77" spans="1:60" ht="20.6" outlineLevel="1" x14ac:dyDescent="0.3">
      <c r="A77" s="254">
        <v>16</v>
      </c>
      <c r="B77" s="255" t="s">
        <v>153</v>
      </c>
      <c r="C77" s="266" t="s">
        <v>154</v>
      </c>
      <c r="D77" s="256" t="s">
        <v>155</v>
      </c>
      <c r="E77" s="257">
        <v>1</v>
      </c>
      <c r="F77" s="258"/>
      <c r="G77" s="259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2"/>
      <c r="S77" s="232" t="s">
        <v>118</v>
      </c>
      <c r="T77" s="232" t="s">
        <v>119</v>
      </c>
      <c r="U77" s="232">
        <v>0</v>
      </c>
      <c r="V77" s="232">
        <f>ROUND(E77*U77,2)</f>
        <v>0</v>
      </c>
      <c r="W77" s="232"/>
      <c r="X77" s="232" t="s">
        <v>156</v>
      </c>
      <c r="Y77" s="232" t="s">
        <v>94</v>
      </c>
      <c r="Z77" s="212"/>
      <c r="AA77" s="212"/>
      <c r="AB77" s="212"/>
      <c r="AC77" s="212"/>
      <c r="AD77" s="212"/>
      <c r="AE77" s="212"/>
      <c r="AF77" s="212"/>
      <c r="AG77" s="212" t="s">
        <v>157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3">
      <c r="A78" s="241" t="s">
        <v>87</v>
      </c>
      <c r="B78" s="242" t="s">
        <v>60</v>
      </c>
      <c r="C78" s="263" t="s">
        <v>30</v>
      </c>
      <c r="D78" s="243"/>
      <c r="E78" s="244"/>
      <c r="F78" s="245"/>
      <c r="G78" s="246">
        <f>SUMIF(AG79:AG85,"&lt;&gt;NOR",G79:G85)</f>
        <v>0</v>
      </c>
      <c r="H78" s="240"/>
      <c r="I78" s="240">
        <f>SUM(I79:I85)</f>
        <v>0</v>
      </c>
      <c r="J78" s="240"/>
      <c r="K78" s="240">
        <f>SUM(K79:K85)</f>
        <v>0</v>
      </c>
      <c r="L78" s="240"/>
      <c r="M78" s="240">
        <f>SUM(M79:M85)</f>
        <v>0</v>
      </c>
      <c r="N78" s="239"/>
      <c r="O78" s="239">
        <f>SUM(O79:O85)</f>
        <v>0</v>
      </c>
      <c r="P78" s="239"/>
      <c r="Q78" s="239">
        <f>SUM(Q79:Q85)</f>
        <v>0</v>
      </c>
      <c r="R78" s="240"/>
      <c r="S78" s="240"/>
      <c r="T78" s="240"/>
      <c r="U78" s="240"/>
      <c r="V78" s="240">
        <f>SUM(V79:V85)</f>
        <v>0</v>
      </c>
      <c r="W78" s="240"/>
      <c r="X78" s="240"/>
      <c r="Y78" s="240"/>
      <c r="AG78" t="s">
        <v>88</v>
      </c>
    </row>
    <row r="79" spans="1:60" outlineLevel="1" x14ac:dyDescent="0.3">
      <c r="A79" s="248">
        <v>17</v>
      </c>
      <c r="B79" s="249" t="s">
        <v>158</v>
      </c>
      <c r="C79" s="264" t="s">
        <v>156</v>
      </c>
      <c r="D79" s="250" t="s">
        <v>159</v>
      </c>
      <c r="E79" s="251">
        <v>1</v>
      </c>
      <c r="F79" s="252"/>
      <c r="G79" s="253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2"/>
      <c r="S79" s="232" t="s">
        <v>92</v>
      </c>
      <c r="T79" s="232" t="s">
        <v>119</v>
      </c>
      <c r="U79" s="232">
        <v>0</v>
      </c>
      <c r="V79" s="232">
        <f>ROUND(E79*U79,2)</f>
        <v>0</v>
      </c>
      <c r="W79" s="232"/>
      <c r="X79" s="232" t="s">
        <v>156</v>
      </c>
      <c r="Y79" s="232" t="s">
        <v>94</v>
      </c>
      <c r="Z79" s="212"/>
      <c r="AA79" s="212"/>
      <c r="AB79" s="212"/>
      <c r="AC79" s="212"/>
      <c r="AD79" s="212"/>
      <c r="AE79" s="212"/>
      <c r="AF79" s="212"/>
      <c r="AG79" s="212" t="s">
        <v>160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3">
      <c r="A80" s="229"/>
      <c r="B80" s="230"/>
      <c r="C80" s="267" t="s">
        <v>161</v>
      </c>
      <c r="D80" s="260"/>
      <c r="E80" s="260"/>
      <c r="F80" s="260"/>
      <c r="G80" s="260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136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9" t="s">
        <v>162</v>
      </c>
      <c r="D81" s="262"/>
      <c r="E81" s="262"/>
      <c r="F81" s="262"/>
      <c r="G81" s="262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136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9" t="s">
        <v>163</v>
      </c>
      <c r="D82" s="262"/>
      <c r="E82" s="262"/>
      <c r="F82" s="262"/>
      <c r="G82" s="262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136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69" t="s">
        <v>164</v>
      </c>
      <c r="D83" s="262"/>
      <c r="E83" s="262"/>
      <c r="F83" s="262"/>
      <c r="G83" s="262"/>
      <c r="H83" s="232"/>
      <c r="I83" s="232"/>
      <c r="J83" s="232"/>
      <c r="K83" s="232"/>
      <c r="L83" s="232"/>
      <c r="M83" s="232"/>
      <c r="N83" s="231"/>
      <c r="O83" s="231"/>
      <c r="P83" s="231"/>
      <c r="Q83" s="231"/>
      <c r="R83" s="232"/>
      <c r="S83" s="232"/>
      <c r="T83" s="232"/>
      <c r="U83" s="232"/>
      <c r="V83" s="232"/>
      <c r="W83" s="232"/>
      <c r="X83" s="232"/>
      <c r="Y83" s="232"/>
      <c r="Z83" s="212"/>
      <c r="AA83" s="212"/>
      <c r="AB83" s="212"/>
      <c r="AC83" s="212"/>
      <c r="AD83" s="212"/>
      <c r="AE83" s="212"/>
      <c r="AF83" s="212"/>
      <c r="AG83" s="212" t="s">
        <v>136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69" t="s">
        <v>165</v>
      </c>
      <c r="D84" s="262"/>
      <c r="E84" s="262"/>
      <c r="F84" s="262"/>
      <c r="G84" s="262"/>
      <c r="H84" s="232"/>
      <c r="I84" s="232"/>
      <c r="J84" s="232"/>
      <c r="K84" s="232"/>
      <c r="L84" s="232"/>
      <c r="M84" s="232"/>
      <c r="N84" s="231"/>
      <c r="O84" s="231"/>
      <c r="P84" s="231"/>
      <c r="Q84" s="231"/>
      <c r="R84" s="232"/>
      <c r="S84" s="232"/>
      <c r="T84" s="232"/>
      <c r="U84" s="232"/>
      <c r="V84" s="232"/>
      <c r="W84" s="232"/>
      <c r="X84" s="232"/>
      <c r="Y84" s="232"/>
      <c r="Z84" s="212"/>
      <c r="AA84" s="212"/>
      <c r="AB84" s="212"/>
      <c r="AC84" s="212"/>
      <c r="AD84" s="212"/>
      <c r="AE84" s="212"/>
      <c r="AF84" s="212"/>
      <c r="AG84" s="212" t="s">
        <v>136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69" t="s">
        <v>166</v>
      </c>
      <c r="D85" s="262"/>
      <c r="E85" s="262"/>
      <c r="F85" s="262"/>
      <c r="G85" s="262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136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x14ac:dyDescent="0.3">
      <c r="A86" s="3"/>
      <c r="B86" s="4"/>
      <c r="C86" s="270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E86">
        <v>12</v>
      </c>
      <c r="AF86">
        <v>21</v>
      </c>
      <c r="AG86" t="s">
        <v>73</v>
      </c>
    </row>
    <row r="87" spans="1:60" x14ac:dyDescent="0.3">
      <c r="A87" s="215"/>
      <c r="B87" s="216" t="s">
        <v>31</v>
      </c>
      <c r="C87" s="271"/>
      <c r="D87" s="217"/>
      <c r="E87" s="218"/>
      <c r="F87" s="218"/>
      <c r="G87" s="247">
        <f>G8+G40+G76+G78</f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E87">
        <f>SUMIF(L7:L85,AE86,G7:G85)</f>
        <v>0</v>
      </c>
      <c r="AF87">
        <f>SUMIF(L7:L85,AF86,G7:G85)</f>
        <v>0</v>
      </c>
      <c r="AG87" t="s">
        <v>167</v>
      </c>
    </row>
    <row r="88" spans="1:60" x14ac:dyDescent="0.3">
      <c r="A88" s="3"/>
      <c r="B88" s="4"/>
      <c r="C88" s="270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60" x14ac:dyDescent="0.3">
      <c r="A89" s="3"/>
      <c r="B89" s="4"/>
      <c r="C89" s="270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3">
      <c r="A90" s="219" t="s">
        <v>168</v>
      </c>
      <c r="B90" s="219"/>
      <c r="C90" s="272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3">
      <c r="A91" s="220"/>
      <c r="B91" s="221"/>
      <c r="C91" s="273"/>
      <c r="D91" s="221"/>
      <c r="E91" s="221"/>
      <c r="F91" s="221"/>
      <c r="G91" s="22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G91" t="s">
        <v>169</v>
      </c>
    </row>
    <row r="92" spans="1:60" x14ac:dyDescent="0.3">
      <c r="A92" s="223"/>
      <c r="B92" s="224"/>
      <c r="C92" s="274"/>
      <c r="D92" s="224"/>
      <c r="E92" s="224"/>
      <c r="F92" s="224"/>
      <c r="G92" s="225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3">
      <c r="A93" s="223"/>
      <c r="B93" s="224"/>
      <c r="C93" s="274"/>
      <c r="D93" s="224"/>
      <c r="E93" s="224"/>
      <c r="F93" s="224"/>
      <c r="G93" s="225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 x14ac:dyDescent="0.3">
      <c r="A94" s="223"/>
      <c r="B94" s="224"/>
      <c r="C94" s="274"/>
      <c r="D94" s="224"/>
      <c r="E94" s="224"/>
      <c r="F94" s="224"/>
      <c r="G94" s="22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3">
      <c r="A95" s="226"/>
      <c r="B95" s="227"/>
      <c r="C95" s="275"/>
      <c r="D95" s="227"/>
      <c r="E95" s="227"/>
      <c r="F95" s="227"/>
      <c r="G95" s="228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3">
      <c r="A96" s="3"/>
      <c r="B96" s="4"/>
      <c r="C96" s="270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3:33" x14ac:dyDescent="0.3">
      <c r="C97" s="276"/>
      <c r="D97" s="10"/>
      <c r="AG97" t="s">
        <v>171</v>
      </c>
    </row>
    <row r="98" spans="3:33" x14ac:dyDescent="0.3">
      <c r="D98" s="10"/>
    </row>
    <row r="99" spans="3:33" x14ac:dyDescent="0.3">
      <c r="D99" s="10"/>
    </row>
    <row r="100" spans="3:33" x14ac:dyDescent="0.3">
      <c r="D100" s="10"/>
    </row>
    <row r="101" spans="3:33" x14ac:dyDescent="0.3">
      <c r="D101" s="10"/>
    </row>
    <row r="102" spans="3:33" x14ac:dyDescent="0.3">
      <c r="D102" s="10"/>
    </row>
    <row r="103" spans="3:33" x14ac:dyDescent="0.3">
      <c r="D103" s="10"/>
    </row>
    <row r="104" spans="3:33" x14ac:dyDescent="0.3">
      <c r="D104" s="10"/>
    </row>
    <row r="105" spans="3:33" x14ac:dyDescent="0.3">
      <c r="D105" s="10"/>
    </row>
    <row r="106" spans="3:33" x14ac:dyDescent="0.3">
      <c r="D106" s="10"/>
    </row>
    <row r="107" spans="3:33" x14ac:dyDescent="0.3">
      <c r="D107" s="10"/>
    </row>
    <row r="108" spans="3:33" x14ac:dyDescent="0.3">
      <c r="D108" s="10"/>
    </row>
    <row r="109" spans="3:33" x14ac:dyDescent="0.3">
      <c r="D109" s="10"/>
    </row>
    <row r="110" spans="3:33" x14ac:dyDescent="0.3">
      <c r="D110" s="10"/>
    </row>
    <row r="111" spans="3:33" x14ac:dyDescent="0.3">
      <c r="D111" s="10"/>
    </row>
    <row r="112" spans="3:33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32">
    <mergeCell ref="C82:G82"/>
    <mergeCell ref="C83:G83"/>
    <mergeCell ref="C84:G84"/>
    <mergeCell ref="C85:G85"/>
    <mergeCell ref="C70:G70"/>
    <mergeCell ref="C72:G72"/>
    <mergeCell ref="C74:G74"/>
    <mergeCell ref="C75:G75"/>
    <mergeCell ref="C80:G80"/>
    <mergeCell ref="C81:G81"/>
    <mergeCell ref="C60:G60"/>
    <mergeCell ref="C61:G61"/>
    <mergeCell ref="C63:G63"/>
    <mergeCell ref="C65:G65"/>
    <mergeCell ref="C67:G67"/>
    <mergeCell ref="C68:G68"/>
    <mergeCell ref="C49:G49"/>
    <mergeCell ref="C51:G51"/>
    <mergeCell ref="C53:G53"/>
    <mergeCell ref="C54:G54"/>
    <mergeCell ref="C56:G56"/>
    <mergeCell ref="C58:G58"/>
    <mergeCell ref="A1:G1"/>
    <mergeCell ref="C2:G2"/>
    <mergeCell ref="C3:G3"/>
    <mergeCell ref="C4:G4"/>
    <mergeCell ref="A90:C90"/>
    <mergeCell ref="A91:G95"/>
    <mergeCell ref="C42:G42"/>
    <mergeCell ref="C44:G44"/>
    <mergeCell ref="C46:G46"/>
    <mergeCell ref="C47:G4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2024-09-19T10:29:14Z</dcterms:modified>
</cp:coreProperties>
</file>